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5_общая структура\Бизнес-планирование\Факт\Сайт МРСК\в ДСО\2015 год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0" i="1"/>
  <c r="K9" i="1"/>
  <c r="K7" i="1"/>
  <c r="K6" i="1"/>
  <c r="K8" i="1" s="1"/>
  <c r="K11" i="1" s="1"/>
  <c r="K13" i="1" s="1"/>
  <c r="J12" i="1"/>
  <c r="J10" i="1"/>
  <c r="J9" i="1"/>
  <c r="J7" i="1"/>
  <c r="J6" i="1"/>
  <c r="J8" i="1" s="1"/>
  <c r="I12" i="1"/>
  <c r="I10" i="1"/>
  <c r="I9" i="1"/>
  <c r="I7" i="1"/>
  <c r="I6" i="1"/>
  <c r="H12" i="1"/>
  <c r="H10" i="1"/>
  <c r="H9" i="1"/>
  <c r="H7" i="1"/>
  <c r="H8" i="1" s="1"/>
  <c r="H11" i="1" s="1"/>
  <c r="H13" i="1" s="1"/>
  <c r="H6" i="1"/>
  <c r="G12" i="1"/>
  <c r="G10" i="1"/>
  <c r="G9" i="1"/>
  <c r="G7" i="1"/>
  <c r="G6" i="1"/>
  <c r="J11" i="1" l="1"/>
  <c r="J13" i="1" s="1"/>
  <c r="I8" i="1"/>
  <c r="I11" i="1" s="1"/>
  <c r="I13" i="1" s="1"/>
  <c r="G8" i="1" l="1"/>
  <c r="G11" i="1" l="1"/>
  <c r="G13" i="1" s="1"/>
</calcChain>
</file>

<file path=xl/sharedStrings.xml><?xml version="1.0" encoding="utf-8"?>
<sst xmlns="http://schemas.openxmlformats.org/spreadsheetml/2006/main" count="20" uniqueCount="20">
  <si>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</si>
  <si>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</si>
  <si>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</si>
  <si>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</si>
  <si>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</si>
  <si>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</si>
  <si>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</si>
  <si>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</si>
  <si>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</si>
  <si>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</si>
  <si>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</si>
  <si>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 xml:space="preserve">4 квартал 2014 года факт </t>
  </si>
  <si>
    <t>Управленческие расходы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</si>
  <si>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</si>
  <si>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</si>
  <si>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</si>
  <si>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</si>
  <si>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</si>
  <si>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прогноз</t>
  </si>
  <si>
    <t>Прогноз финансовых результатов на 1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</si>
</sst>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5/&#1054;&#1090;&#1095;&#1105;&#1090;_4&#1082;&#1074;_&#1052;&#1056;&#1057;&#1050;%20&#1070;&#1075;&#1072;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55;&#1083;&#1072;&#1085;/&#1055;&#1077;&#1088;&#1074;&#1086;&#1085;&#1072;&#1095;&#1072;&#1083;&#1100;&#1085;&#1099;&#1081;%20&#1087;&#1083;&#1072;&#1085;/&#1040;&#1056;&#1052;%20&#1041;&#1080;&#1079;&#1085;&#1077;&#1089;-&#1087;&#1083;&#1072;&#1085;&#1072;%20&#1052;&#1056;&#1057;&#1050;%20&#1070;&#1075;&#1072;%20&#1085;&#1072;%20201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14 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U12">
            <v>7587575.9011465423</v>
          </cell>
          <cell r="V12">
            <v>6774582.8372062333</v>
          </cell>
          <cell r="X12">
            <v>7573610.4507015487</v>
          </cell>
          <cell r="Z12">
            <v>8429264.2031008843</v>
          </cell>
        </row>
        <row r="18">
          <cell r="U18">
            <v>-6554039.8989999993</v>
          </cell>
          <cell r="V18">
            <v>-5764208.5360000012</v>
          </cell>
          <cell r="X18">
            <v>-5718402.4560000002</v>
          </cell>
          <cell r="Z18">
            <v>-7417705.2270000009</v>
          </cell>
        </row>
        <row r="31">
          <cell r="U31">
            <v>-131609.49600000001</v>
          </cell>
          <cell r="V31">
            <v>-138216.25700000001</v>
          </cell>
          <cell r="X31">
            <v>-135705.247</v>
          </cell>
          <cell r="Z31">
            <v>-238702.64500000002</v>
          </cell>
        </row>
        <row r="33">
          <cell r="U33">
            <v>20596.95</v>
          </cell>
          <cell r="V33">
            <v>10505.088</v>
          </cell>
          <cell r="X33">
            <v>16905.544999999998</v>
          </cell>
          <cell r="Z33">
            <v>14224.592000000001</v>
          </cell>
        </row>
        <row r="34">
          <cell r="U34">
            <v>-643679.63099999994</v>
          </cell>
          <cell r="V34">
            <v>-656259.13800000004</v>
          </cell>
          <cell r="X34">
            <v>-632869.63300000003</v>
          </cell>
          <cell r="Z34">
            <v>-625975.98499999999</v>
          </cell>
        </row>
        <row r="35">
          <cell r="U35">
            <v>10728.802</v>
          </cell>
          <cell r="V35">
            <v>1768.567</v>
          </cell>
          <cell r="X35">
            <v>3.5999999999999997E-2</v>
          </cell>
          <cell r="Z35">
            <v>0</v>
          </cell>
        </row>
        <row r="36">
          <cell r="U36">
            <v>1725425.324</v>
          </cell>
          <cell r="V36">
            <v>528402.76299999992</v>
          </cell>
          <cell r="X36">
            <v>444064.97200000001</v>
          </cell>
          <cell r="Z36">
            <v>753928.41500000004</v>
          </cell>
        </row>
        <row r="38">
          <cell r="U38">
            <v>-1451592.267</v>
          </cell>
          <cell r="V38">
            <v>-656151.49099999992</v>
          </cell>
          <cell r="X38">
            <v>-1374762.1800000002</v>
          </cell>
          <cell r="Z38">
            <v>-1260710.2379999999</v>
          </cell>
        </row>
        <row r="45">
          <cell r="U45">
            <v>-446948.78755000001</v>
          </cell>
          <cell r="V45">
            <v>69841.575230000017</v>
          </cell>
          <cell r="X45">
            <v>-113166.99609999993</v>
          </cell>
          <cell r="Z45">
            <v>148854.63270999998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I12">
            <v>8110280.3845759835</v>
          </cell>
        </row>
        <row r="18">
          <cell r="I18">
            <v>-7508512.7819999997</v>
          </cell>
        </row>
        <row r="31">
          <cell r="I31">
            <v>-153846.00499999998</v>
          </cell>
        </row>
        <row r="33">
          <cell r="I33">
            <v>2100</v>
          </cell>
        </row>
        <row r="34">
          <cell r="I34">
            <v>-682882.01500000001</v>
          </cell>
        </row>
        <row r="35">
          <cell r="I35">
            <v>0</v>
          </cell>
        </row>
        <row r="36">
          <cell r="I36">
            <v>36114.995999999999</v>
          </cell>
        </row>
        <row r="38">
          <cell r="I38">
            <v>-523517.65</v>
          </cell>
        </row>
        <row r="45">
          <cell r="I45">
            <v>-118023.38571519678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O12" sqref="O12"/>
    </sheetView>
  </sheetViews>
  <sheetFormatPr defaultRowHeight="15.75" customHeight="1" x14ac:dyDescent="0.25"/>
  <cols>
    <col min="1" max="1" width="0" hidden="1" customWidth="1"/>
    <col min="2" max="2" width="44.140625" customWidth="1"/>
    <col min="3" max="5" width="16.7109375" hidden="1" customWidth="1"/>
    <col min="6" max="11" width="16.7109375" customWidth="1"/>
  </cols>
  <sheetData>
    <row r="2" spans="2:13" ht="15.75" customHeight="1" x14ac:dyDescent="0.3">
      <c r="B2" s="1" t="s">
        <v>19</v>
      </c>
    </row>
    <row r="4" spans="2:13" ht="15.75" customHeight="1" x14ac:dyDescent="0.25">
      <c r="K4" t="s">
        <v>13</v>
      </c>
    </row>
    <row r="5" spans="2:13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</row>
    <row r="6" spans="2:13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7772131.1560346996</v>
      </c>
      <c r="G6" s="5">
        <f>'[1]8.ОФР'!$U$12</f>
        <v>7587575.9011465423</v>
      </c>
      <c r="H6" s="5">
        <f>'[1]8.ОФР'!$V$12</f>
        <v>6774582.8372062333</v>
      </c>
      <c r="I6" s="5">
        <f>'[1]8.ОФР'!$X$12</f>
        <v>7573610.4507015487</v>
      </c>
      <c r="J6" s="5">
        <f>'[1]8.ОФР'!$Z$12</f>
        <v>8429264.2031008843</v>
      </c>
      <c r="K6" s="5">
        <f>'[2]8.ОФР'!$I$12</f>
        <v>8110280.3845759835</v>
      </c>
    </row>
    <row r="7" spans="2:13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7251717.2510000002</v>
      </c>
      <c r="G7" s="5">
        <f>'[1]8.ОФР'!$U$18*-1</f>
        <v>6554039.8989999993</v>
      </c>
      <c r="H7" s="5">
        <f>'[1]8.ОФР'!$V$18*-1</f>
        <v>5764208.5360000012</v>
      </c>
      <c r="I7" s="5">
        <f>'[1]8.ОФР'!$X$18*-1</f>
        <v>5718402.4560000002</v>
      </c>
      <c r="J7" s="5">
        <f>'[1]8.ОФР'!$Z$18*-1</f>
        <v>7417705.2270000009</v>
      </c>
      <c r="K7" s="5">
        <f>'[2]8.ОФР'!$I$18*-1</f>
        <v>7508512.7819999997</v>
      </c>
    </row>
    <row r="8" spans="2:13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520413.90503469936</v>
      </c>
      <c r="G8" s="5">
        <f>(G6-G7)</f>
        <v>1033536.002146543</v>
      </c>
      <c r="H8" s="5">
        <f t="shared" ref="H8:K8" si="0">(H6-H7)</f>
        <v>1010374.301206232</v>
      </c>
      <c r="I8" s="5">
        <f t="shared" si="0"/>
        <v>1855207.9947015485</v>
      </c>
      <c r="J8" s="5">
        <f t="shared" si="0"/>
        <v>1011558.9761008834</v>
      </c>
      <c r="K8" s="5">
        <f t="shared" si="0"/>
        <v>601767.60257598385</v>
      </c>
      <c r="M8" s="6"/>
    </row>
    <row r="9" spans="2:13" ht="30.75" customHeight="1" x14ac:dyDescent="0.25">
      <c r="B9" s="4" t="s">
        <v>12</v>
      </c>
      <c r="C9" s="5">
        <v>114781.67000000001</v>
      </c>
      <c r="D9" s="5">
        <v>130042.84699999999</v>
      </c>
      <c r="E9" s="5">
        <v>120383.90300000001</v>
      </c>
      <c r="F9" s="5">
        <v>200559.99100000001</v>
      </c>
      <c r="G9" s="5">
        <f>'[1]8.ОФР'!$U$31*-1</f>
        <v>131609.49600000001</v>
      </c>
      <c r="H9" s="5">
        <f>'[1]8.ОФР'!$V$31*-1</f>
        <v>138216.25700000001</v>
      </c>
      <c r="I9" s="5">
        <f>'[1]8.ОФР'!$X$31*-1</f>
        <v>135705.247</v>
      </c>
      <c r="J9" s="5">
        <f>'[1]8.ОФР'!$Z$31*-1</f>
        <v>238702.64500000002</v>
      </c>
      <c r="K9" s="5">
        <f>'[2]8.ОФР'!$I$31*-1</f>
        <v>153846.00499999998</v>
      </c>
    </row>
    <row r="10" spans="2:13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-7082445.9850000003</v>
      </c>
      <c r="G10" s="5">
        <f>'[1]8.ОФР'!$U$33+'[1]8.ОФР'!$U$34+'[1]8.ОФР'!$U$35+'[1]8.ОФР'!$U$36+'[1]8.ОФР'!$U$38</f>
        <v>-338520.82199999993</v>
      </c>
      <c r="H10" s="5">
        <f>'[1]8.ОФР'!$V$33+'[1]8.ОФР'!$V$34+'[1]8.ОФР'!$V$35+'[1]8.ОФР'!$V$36+'[1]8.ОФР'!$V$38</f>
        <v>-771734.21100000001</v>
      </c>
      <c r="I10" s="5">
        <f>'[1]8.ОФР'!$X$33+'[1]8.ОФР'!$X$34+'[1]8.ОФР'!$X$35+'[1]8.ОФР'!$X$36+'[1]8.ОФР'!$X$38</f>
        <v>-1546661.2600000002</v>
      </c>
      <c r="J10" s="5">
        <f>'[1]8.ОФР'!$Z$33+'[1]8.ОФР'!$Z$34+'[1]8.ОФР'!$Z$35+'[1]8.ОФР'!$Z$36+'[1]8.ОФР'!$Z$38</f>
        <v>-1118533.216</v>
      </c>
      <c r="K10" s="5">
        <f>'[2]8.ОФР'!$I$33+'[2]8.ОФР'!$I$34+'[2]8.ОФР'!$I$35+'[2]8.ОФР'!$I$36+'[2]8.ОФР'!$I$38</f>
        <v>-1168184.669</v>
      </c>
    </row>
    <row r="11" spans="2:13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-6762592.0709653012</v>
      </c>
      <c r="G11" s="5">
        <f>(G8-G9+G10)</f>
        <v>563405.68414654303</v>
      </c>
      <c r="H11" s="5">
        <f t="shared" ref="H11:K11" si="1">(H8-H9+H10)</f>
        <v>100423.83320623206</v>
      </c>
      <c r="I11" s="5">
        <f t="shared" si="1"/>
        <v>172841.48770154826</v>
      </c>
      <c r="J11" s="5">
        <f t="shared" si="1"/>
        <v>-345676.88489911659</v>
      </c>
      <c r="K11" s="5">
        <f t="shared" si="1"/>
        <v>-720263.07142401615</v>
      </c>
    </row>
    <row r="12" spans="2:13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-160086.94422999994</v>
      </c>
      <c r="G12" s="5">
        <f>'[1]8.ОФР'!$U$45*-1</f>
        <v>446948.78755000001</v>
      </c>
      <c r="H12" s="5">
        <f>'[1]8.ОФР'!$V$45*-1</f>
        <v>-69841.575230000017</v>
      </c>
      <c r="I12" s="5">
        <f>'[1]8.ОФР'!$X$45*-1</f>
        <v>113166.99609999993</v>
      </c>
      <c r="J12" s="5">
        <f>'[1]8.ОФР'!$Z$45*-1</f>
        <v>-148854.63270999998</v>
      </c>
      <c r="K12" s="5">
        <f>'[2]8.ОФР'!$I$45*-1</f>
        <v>118023.38571519678</v>
      </c>
    </row>
    <row r="13" spans="2:13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-6602505.1267353008</v>
      </c>
      <c r="G13" s="5">
        <f>(G11-G12)</f>
        <v>116456.89659654303</v>
      </c>
      <c r="H13" s="5">
        <f t="shared" ref="H13:K13" si="2">(H11-H12)</f>
        <v>170265.40843623207</v>
      </c>
      <c r="I13" s="5">
        <f t="shared" si="2"/>
        <v>59674.491601548332</v>
      </c>
      <c r="J13" s="5">
        <f t="shared" si="2"/>
        <v>-196822.25218911661</v>
      </c>
      <c r="K13" s="5">
        <f t="shared" si="2"/>
        <v>-838286.45713921287</v>
      </c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2016-03-22T08:54:59Z</cp:lastPrinted>
  <dcterms:created xsi:type="dcterms:W3CDTF">2015-04-02T08:39:08Z</dcterms:created>
  <dcterms:modified xsi:type="dcterms:W3CDTF">2016-03-22T08:55:03Z</dcterms:modified>
</cp:coreProperties>
</file>